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3545" windowHeight="12885" firstSheet="1" activeTab="1"/>
  </bookViews>
  <sheets>
    <sheet name="Chart Data" sheetId="1" state="hidden" r:id="rId1"/>
    <sheet name="N6775F" sheetId="2" r:id="rId2"/>
  </sheets>
  <definedNames>
    <definedName name="_xlnm.Print_Area" localSheetId="1">'N6775F'!$A$1:$F$17</definedName>
  </definedNames>
  <calcPr fullCalcOnLoad="1"/>
</workbook>
</file>

<file path=xl/sharedStrings.xml><?xml version="1.0" encoding="utf-8"?>
<sst xmlns="http://schemas.openxmlformats.org/spreadsheetml/2006/main" count="24" uniqueCount="24">
  <si>
    <t>Description</t>
  </si>
  <si>
    <t>Weight (lbs.)</t>
  </si>
  <si>
    <t>Rear Passengers</t>
  </si>
  <si>
    <t>Loaded Aircraft Weight (Pounds)</t>
  </si>
  <si>
    <t>Loaded Aircraft Moment/1000 (Pound-Inches)</t>
  </si>
  <si>
    <t>Quantity</t>
  </si>
  <si>
    <t>Basic Empty Weight (Includes unusable fuel and oil)</t>
  </si>
  <si>
    <t xml:space="preserve">   Date:</t>
  </si>
  <si>
    <t xml:space="preserve">   Remarks:</t>
  </si>
  <si>
    <t>Fuel Burn</t>
  </si>
  <si>
    <t>Arm / CG</t>
  </si>
  <si>
    <t>N758MZ</t>
  </si>
  <si>
    <t>Moment
(lb.-ins)</t>
  </si>
  <si>
    <t>Moment
(lb.-ins / 1000)</t>
  </si>
  <si>
    <t>Usable Fuel (at 6 lbs./Gal., 49 Gal. Max.)</t>
  </si>
  <si>
    <t>Pilot and / or Front Passenger, Aft Station
(The Beresnyak Position)</t>
  </si>
  <si>
    <t>Baggage Area 1, Center Station (200 lbs Max.)</t>
  </si>
  <si>
    <t>Baggage Area 2, Center Station (50 lbs Max.)</t>
  </si>
  <si>
    <t>Gross T/O Weight (2,550 lbs. max. normal)</t>
  </si>
  <si>
    <t>Gross Landing Weight (2,550 lbs. max. normal)</t>
  </si>
  <si>
    <t>Pilot and / or Front Passenger, Standard Station</t>
  </si>
  <si>
    <t>Ramp Weight (2,558 lbs. max.)</t>
  </si>
  <si>
    <t>Start, Taxi, T/O (1.4 gallons nominal)</t>
  </si>
  <si>
    <t>Weight and Balance Loading Problem for 1979 Hawk XP II
(Current as of 2012-12-23)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</si>
</sst>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mmm\ d\,\ yyyy"/>
    <numFmt numFmtId="166" formatCode="mm/dd/yyyy"/>
    <numFmt numFmtId="167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FEFED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wrapText="1"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0" fontId="7" fillId="33" borderId="11" xfId="0" applyFont="1" applyFill="1" applyBorder="1" applyAlignment="1" applyProtection="1">
      <alignment horizontal="left" vertical="center" wrapText="1"/>
      <protection/>
    </xf>
    <xf numFmtId="0" fontId="7" fillId="33" borderId="12" xfId="0" applyFont="1" applyFill="1" applyBorder="1" applyAlignment="1" applyProtection="1">
      <alignment horizontal="left" vertical="center" wrapText="1"/>
      <protection/>
    </xf>
    <xf numFmtId="0" fontId="5" fillId="33" borderId="11" xfId="0" applyFont="1" applyFill="1" applyBorder="1" applyAlignment="1" applyProtection="1">
      <alignment horizontal="left" vertical="center" wrapText="1"/>
      <protection/>
    </xf>
    <xf numFmtId="0" fontId="5" fillId="33" borderId="10" xfId="0" applyFont="1" applyFill="1" applyBorder="1" applyAlignment="1" applyProtection="1">
      <alignment horizontal="left" vertical="center" wrapText="1"/>
      <protection/>
    </xf>
    <xf numFmtId="165" fontId="8" fillId="0" borderId="11" xfId="0" applyNumberFormat="1" applyFont="1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164" fontId="3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 quotePrefix="1">
      <alignment horizontal="center" vertical="center"/>
      <protection/>
    </xf>
    <xf numFmtId="3" fontId="5" fillId="0" borderId="13" xfId="0" applyNumberFormat="1" applyFont="1" applyFill="1" applyBorder="1" applyAlignment="1" applyProtection="1" quotePrefix="1">
      <alignment horizontal="center" vertical="center"/>
      <protection/>
    </xf>
    <xf numFmtId="0" fontId="7" fillId="0" borderId="15" xfId="0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0" fillId="0" borderId="11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5" fillId="34" borderId="10" xfId="0" applyFont="1" applyFill="1" applyBorder="1" applyAlignment="1" applyProtection="1">
      <alignment horizontal="center" vertical="center"/>
      <protection locked="0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0" fontId="5" fillId="34" borderId="13" xfId="0" applyFont="1" applyFill="1" applyBorder="1" applyAlignment="1" applyProtection="1" quotePrefix="1">
      <alignment horizontal="center" vertical="center"/>
      <protection locked="0"/>
    </xf>
    <xf numFmtId="2" fontId="5" fillId="0" borderId="10" xfId="0" applyNumberFormat="1" applyFont="1" applyBorder="1" applyAlignment="1" applyProtection="1">
      <alignment horizontal="center" vertical="center"/>
      <protection/>
    </xf>
    <xf numFmtId="4" fontId="5" fillId="0" borderId="10" xfId="0" applyNumberFormat="1" applyFont="1" applyFill="1" applyBorder="1" applyAlignment="1" applyProtection="1">
      <alignment horizontal="center" vertical="center"/>
      <protection/>
    </xf>
    <xf numFmtId="3" fontId="5" fillId="0" borderId="16" xfId="0" applyNumberFormat="1" applyFont="1" applyFill="1" applyBorder="1" applyAlignment="1" applyProtection="1">
      <alignment horizontal="center" vertical="center"/>
      <protection/>
    </xf>
    <xf numFmtId="4" fontId="5" fillId="0" borderId="13" xfId="0" applyNumberFormat="1" applyFont="1" applyFill="1" applyBorder="1" applyAlignment="1" applyProtection="1">
      <alignment horizontal="center" vertical="center"/>
      <protection/>
    </xf>
    <xf numFmtId="3" fontId="4" fillId="0" borderId="16" xfId="0" applyNumberFormat="1" applyFont="1" applyFill="1" applyBorder="1" applyAlignment="1" applyProtection="1">
      <alignment horizontal="center" vertical="center"/>
      <protection/>
    </xf>
    <xf numFmtId="4" fontId="5" fillId="0" borderId="14" xfId="0" applyNumberFormat="1" applyFont="1" applyFill="1" applyBorder="1" applyAlignment="1" applyProtection="1">
      <alignment horizontal="center" vertical="center"/>
      <protection/>
    </xf>
    <xf numFmtId="2" fontId="5" fillId="0" borderId="10" xfId="0" applyNumberFormat="1" applyFont="1" applyFill="1" applyBorder="1" applyAlignment="1" applyProtection="1">
      <alignment horizontal="center" vertical="center"/>
      <protection/>
    </xf>
    <xf numFmtId="2" fontId="5" fillId="0" borderId="13" xfId="0" applyNumberFormat="1" applyFont="1" applyFill="1" applyBorder="1" applyAlignment="1" applyProtection="1">
      <alignment horizontal="center" vertical="center"/>
      <protection/>
    </xf>
    <xf numFmtId="2" fontId="5" fillId="0" borderId="14" xfId="0" applyNumberFormat="1" applyFont="1" applyFill="1" applyBorder="1" applyAlignment="1" applyProtection="1" quotePrefix="1">
      <alignment horizontal="center" vertical="center"/>
      <protection/>
    </xf>
    <xf numFmtId="0" fontId="0" fillId="0" borderId="18" xfId="0" applyBorder="1" applyAlignment="1" applyProtection="1">
      <alignment/>
      <protection/>
    </xf>
    <xf numFmtId="2" fontId="5" fillId="0" borderId="19" xfId="0" applyNumberFormat="1" applyFont="1" applyFill="1" applyBorder="1" applyAlignment="1" applyProtection="1">
      <alignment horizontal="center" vertical="center"/>
      <protection/>
    </xf>
    <xf numFmtId="2" fontId="4" fillId="0" borderId="19" xfId="0" applyNumberFormat="1" applyFont="1" applyFill="1" applyBorder="1" applyAlignment="1" applyProtection="1">
      <alignment horizontal="center" vertical="center"/>
      <protection/>
    </xf>
    <xf numFmtId="3" fontId="4" fillId="0" borderId="20" xfId="0" applyNumberFormat="1" applyFont="1" applyFill="1" applyBorder="1" applyAlignment="1" applyProtection="1">
      <alignment horizontal="center" vertical="center"/>
      <protection/>
    </xf>
    <xf numFmtId="4" fontId="4" fillId="0" borderId="20" xfId="0" applyNumberFormat="1" applyFont="1" applyFill="1" applyBorder="1" applyAlignment="1" applyProtection="1">
      <alignment horizontal="center" vertical="center"/>
      <protection/>
    </xf>
    <xf numFmtId="165" fontId="6" fillId="0" borderId="21" xfId="0" applyNumberFormat="1" applyFont="1" applyBorder="1" applyAlignment="1" applyProtection="1">
      <alignment horizontal="left" vertical="top"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65" fontId="6" fillId="0" borderId="11" xfId="0" applyNumberFormat="1" applyFont="1" applyBorder="1" applyAlignment="1" applyProtection="1">
      <alignment horizontal="left" vertical="top"/>
      <protection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8" fillId="0" borderId="11" xfId="0" applyFont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15.00390625" style="0" bestFit="1" customWidth="1"/>
    <col min="2" max="2" width="13.57421875" style="0" bestFit="1" customWidth="1"/>
  </cols>
  <sheetData>
    <row r="1" spans="1:2" ht="42.75" customHeight="1">
      <c r="A1" s="1" t="s">
        <v>3</v>
      </c>
      <c r="B1" s="1" t="s">
        <v>4</v>
      </c>
    </row>
    <row r="2" spans="1:5" ht="12.75">
      <c r="A2">
        <v>1500</v>
      </c>
      <c r="B2">
        <v>52.5</v>
      </c>
      <c r="D2">
        <v>2000</v>
      </c>
      <c r="E2">
        <v>71</v>
      </c>
    </row>
    <row r="3" spans="1:5" ht="12.75">
      <c r="A3">
        <v>1600</v>
      </c>
      <c r="B3">
        <v>56</v>
      </c>
      <c r="D3">
        <v>2000</v>
      </c>
      <c r="E3">
        <v>81.2</v>
      </c>
    </row>
    <row r="4" spans="1:5" ht="12.75">
      <c r="A4">
        <v>1700</v>
      </c>
      <c r="B4">
        <v>59.5</v>
      </c>
      <c r="D4">
        <v>1500</v>
      </c>
      <c r="E4">
        <v>60.5</v>
      </c>
    </row>
    <row r="5" spans="1:2" ht="12.75">
      <c r="A5">
        <v>1800</v>
      </c>
      <c r="B5">
        <v>63</v>
      </c>
    </row>
    <row r="6" spans="1:2" ht="12.75">
      <c r="A6">
        <v>1900</v>
      </c>
      <c r="B6">
        <v>66.4</v>
      </c>
    </row>
    <row r="7" spans="1:2" ht="12.75">
      <c r="A7">
        <v>1950</v>
      </c>
      <c r="B7">
        <v>68</v>
      </c>
    </row>
    <row r="8" spans="1:2" ht="12.75">
      <c r="A8">
        <v>2000</v>
      </c>
      <c r="B8">
        <v>71</v>
      </c>
    </row>
    <row r="9" spans="1:2" ht="12.75">
      <c r="A9">
        <v>2100</v>
      </c>
      <c r="B9">
        <v>77</v>
      </c>
    </row>
    <row r="10" spans="1:2" ht="12.75">
      <c r="A10">
        <v>2200</v>
      </c>
      <c r="B10">
        <v>82.9</v>
      </c>
    </row>
    <row r="11" spans="1:2" ht="12.75">
      <c r="A11">
        <v>2300</v>
      </c>
      <c r="B11">
        <v>88.5</v>
      </c>
    </row>
    <row r="12" spans="1:2" ht="12.75">
      <c r="A12">
        <v>2300</v>
      </c>
      <c r="B12">
        <v>90</v>
      </c>
    </row>
    <row r="13" spans="1:2" ht="12.75">
      <c r="A13">
        <v>2300</v>
      </c>
      <c r="B13">
        <v>95</v>
      </c>
    </row>
    <row r="14" spans="1:2" ht="12.75">
      <c r="A14">
        <v>2300</v>
      </c>
      <c r="B14">
        <v>100</v>
      </c>
    </row>
    <row r="15" spans="1:2" ht="12.75">
      <c r="A15">
        <v>2300</v>
      </c>
      <c r="B15">
        <v>105</v>
      </c>
    </row>
    <row r="16" spans="1:2" ht="12.75">
      <c r="A16">
        <v>2300</v>
      </c>
      <c r="B16">
        <v>108.8</v>
      </c>
    </row>
    <row r="17" spans="1:2" ht="12.75">
      <c r="A17">
        <v>2200</v>
      </c>
      <c r="B17">
        <v>104.5</v>
      </c>
    </row>
    <row r="18" spans="1:2" ht="12.75">
      <c r="A18">
        <v>2100</v>
      </c>
      <c r="B18">
        <v>99.5</v>
      </c>
    </row>
    <row r="19" spans="1:2" ht="12.75">
      <c r="A19">
        <v>2000</v>
      </c>
      <c r="B19">
        <v>94.8</v>
      </c>
    </row>
    <row r="20" spans="1:2" ht="12.75">
      <c r="A20">
        <v>1900</v>
      </c>
      <c r="B20">
        <v>90</v>
      </c>
    </row>
    <row r="21" spans="1:2" ht="12.75">
      <c r="A21">
        <v>1800</v>
      </c>
      <c r="B21">
        <v>85.1</v>
      </c>
    </row>
    <row r="22" spans="1:2" ht="12.75">
      <c r="A22">
        <v>1700</v>
      </c>
      <c r="B22">
        <v>80.2</v>
      </c>
    </row>
    <row r="23" spans="1:2" ht="12.75">
      <c r="A23">
        <v>1600</v>
      </c>
      <c r="B23">
        <v>75.4</v>
      </c>
    </row>
    <row r="24" spans="1:2" ht="12.75">
      <c r="A24">
        <v>1500</v>
      </c>
      <c r="B24">
        <v>70.5</v>
      </c>
    </row>
  </sheetData>
  <sheetProtection password="D0CE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40.7109375" style="8" customWidth="1"/>
    <col min="2" max="5" width="9.140625" style="8" customWidth="1"/>
    <col min="6" max="6" width="13.28125" style="8" customWidth="1"/>
    <col min="7" max="16384" width="9.140625" style="8" customWidth="1"/>
  </cols>
  <sheetData>
    <row r="1" spans="1:6" ht="59.25" customHeight="1">
      <c r="A1" s="7" t="s">
        <v>7</v>
      </c>
      <c r="B1" s="40"/>
      <c r="C1" s="41"/>
      <c r="D1" s="41"/>
      <c r="E1" s="41"/>
      <c r="F1" s="42"/>
    </row>
    <row r="2" spans="1:6" ht="59.25" customHeight="1">
      <c r="A2" s="7" t="s">
        <v>8</v>
      </c>
      <c r="B2" s="37"/>
      <c r="C2" s="38"/>
      <c r="D2" s="38"/>
      <c r="E2" s="38"/>
      <c r="F2" s="39"/>
    </row>
    <row r="3" spans="1:6" ht="48.75" customHeight="1">
      <c r="A3" s="9" t="s">
        <v>23</v>
      </c>
      <c r="B3" s="43" t="s">
        <v>11</v>
      </c>
      <c r="C3" s="41"/>
      <c r="D3" s="41"/>
      <c r="E3" s="41"/>
      <c r="F3" s="42"/>
    </row>
    <row r="4" spans="1:6" ht="31.5" customHeight="1">
      <c r="A4" s="10" t="s">
        <v>0</v>
      </c>
      <c r="B4" s="10" t="s">
        <v>5</v>
      </c>
      <c r="C4" s="10" t="s">
        <v>1</v>
      </c>
      <c r="D4" s="10" t="s">
        <v>10</v>
      </c>
      <c r="E4" s="10" t="s">
        <v>12</v>
      </c>
      <c r="F4" s="10" t="s">
        <v>13</v>
      </c>
    </row>
    <row r="5" spans="1:6" ht="27" customHeight="1">
      <c r="A5" s="11" t="s">
        <v>6</v>
      </c>
      <c r="B5" s="6"/>
      <c r="C5" s="2">
        <v>1644.7</v>
      </c>
      <c r="D5" s="29">
        <f>E5/C5</f>
        <v>37.07971058551711</v>
      </c>
      <c r="E5" s="2">
        <v>60985</v>
      </c>
      <c r="F5" s="23">
        <f>E5/1000</f>
        <v>60.985</v>
      </c>
    </row>
    <row r="6" spans="1:6" ht="27" customHeight="1">
      <c r="A6" s="11" t="s">
        <v>20</v>
      </c>
      <c r="B6" s="6"/>
      <c r="C6" s="20"/>
      <c r="D6" s="29">
        <v>37</v>
      </c>
      <c r="E6" s="2">
        <f aca="true" t="shared" si="0" ref="E6:E11">C6*D6</f>
        <v>0</v>
      </c>
      <c r="F6" s="24">
        <f>E6/1000</f>
        <v>0</v>
      </c>
    </row>
    <row r="7" spans="1:6" ht="27" customHeight="1">
      <c r="A7" s="11" t="s">
        <v>15</v>
      </c>
      <c r="B7" s="6"/>
      <c r="C7" s="20"/>
      <c r="D7" s="29">
        <v>46</v>
      </c>
      <c r="E7" s="2">
        <f t="shared" si="0"/>
        <v>0</v>
      </c>
      <c r="F7" s="24">
        <f>E7/1000</f>
        <v>0</v>
      </c>
    </row>
    <row r="8" spans="1:6" ht="27" customHeight="1">
      <c r="A8" s="11" t="s">
        <v>2</v>
      </c>
      <c r="B8" s="6"/>
      <c r="C8" s="20"/>
      <c r="D8" s="29">
        <v>73</v>
      </c>
      <c r="E8" s="2">
        <f t="shared" si="0"/>
        <v>0</v>
      </c>
      <c r="F8" s="24">
        <f aca="true" t="shared" si="1" ref="F8:F16">E8/1000</f>
        <v>0</v>
      </c>
    </row>
    <row r="9" spans="1:6" ht="27" customHeight="1">
      <c r="A9" s="11" t="s">
        <v>16</v>
      </c>
      <c r="B9" s="6"/>
      <c r="C9" s="20"/>
      <c r="D9" s="29">
        <v>95</v>
      </c>
      <c r="E9" s="2">
        <f t="shared" si="0"/>
        <v>0</v>
      </c>
      <c r="F9" s="24">
        <f t="shared" si="1"/>
        <v>0</v>
      </c>
    </row>
    <row r="10" spans="1:6" ht="27" customHeight="1">
      <c r="A10" s="11" t="s">
        <v>17</v>
      </c>
      <c r="B10" s="6"/>
      <c r="C10" s="20"/>
      <c r="D10" s="29">
        <v>123</v>
      </c>
      <c r="E10" s="2">
        <f t="shared" si="0"/>
        <v>0</v>
      </c>
      <c r="F10" s="24">
        <f t="shared" si="1"/>
        <v>0</v>
      </c>
    </row>
    <row r="11" spans="1:6" ht="27" customHeight="1" thickBot="1">
      <c r="A11" s="11" t="s">
        <v>14</v>
      </c>
      <c r="B11" s="21"/>
      <c r="C11" s="12">
        <f>B11*6</f>
        <v>0</v>
      </c>
      <c r="D11" s="30">
        <v>47.96</v>
      </c>
      <c r="E11" s="2">
        <f t="shared" si="0"/>
        <v>0</v>
      </c>
      <c r="F11" s="26">
        <f t="shared" si="1"/>
        <v>0</v>
      </c>
    </row>
    <row r="12" spans="1:6" ht="27" customHeight="1" thickBot="1">
      <c r="A12" s="16" t="s">
        <v>21</v>
      </c>
      <c r="B12" s="5"/>
      <c r="C12" s="35">
        <f>SUM(C5:C11)</f>
        <v>1644.7</v>
      </c>
      <c r="D12" s="33">
        <f>E12/C12</f>
        <v>37.07971058551711</v>
      </c>
      <c r="E12" s="25">
        <f>SUM(E5:E11)</f>
        <v>60985</v>
      </c>
      <c r="F12" s="36">
        <f t="shared" si="1"/>
        <v>60.985</v>
      </c>
    </row>
    <row r="13" spans="1:6" ht="27" customHeight="1" thickBot="1">
      <c r="A13" s="11" t="s">
        <v>22</v>
      </c>
      <c r="B13" s="22"/>
      <c r="C13" s="13">
        <f>0-(B13*6)</f>
        <v>0</v>
      </c>
      <c r="D13" s="31">
        <f>D11</f>
        <v>47.96</v>
      </c>
      <c r="E13" s="14">
        <f>C13*D13</f>
        <v>0</v>
      </c>
      <c r="F13" s="28">
        <f t="shared" si="1"/>
        <v>0</v>
      </c>
    </row>
    <row r="14" spans="1:6" ht="27" customHeight="1" thickBot="1">
      <c r="A14" s="15" t="s">
        <v>18</v>
      </c>
      <c r="B14" s="4"/>
      <c r="C14" s="35">
        <f>C12+C13</f>
        <v>1644.7</v>
      </c>
      <c r="D14" s="34">
        <f>E14/C14</f>
        <v>37.07971058551711</v>
      </c>
      <c r="E14" s="27">
        <f>E12+E13</f>
        <v>60985</v>
      </c>
      <c r="F14" s="36">
        <f t="shared" si="1"/>
        <v>60.985</v>
      </c>
    </row>
    <row r="15" spans="1:6" ht="27" customHeight="1" thickBot="1">
      <c r="A15" s="11" t="s">
        <v>9</v>
      </c>
      <c r="B15" s="22"/>
      <c r="C15" s="13">
        <f>0-(B15*6)</f>
        <v>0</v>
      </c>
      <c r="D15" s="31">
        <f>D11</f>
        <v>47.96</v>
      </c>
      <c r="E15" s="14">
        <f>C15*D15</f>
        <v>0</v>
      </c>
      <c r="F15" s="28">
        <f t="shared" si="1"/>
        <v>0</v>
      </c>
    </row>
    <row r="16" spans="1:6" ht="27" customHeight="1" thickBot="1">
      <c r="A16" s="16" t="s">
        <v>19</v>
      </c>
      <c r="B16" s="3"/>
      <c r="C16" s="35">
        <f>C14+C15</f>
        <v>1644.7</v>
      </c>
      <c r="D16" s="34">
        <f>E16/C16</f>
        <v>37.07971058551711</v>
      </c>
      <c r="E16" s="27">
        <f>E14+E15</f>
        <v>60985</v>
      </c>
      <c r="F16" s="36">
        <f t="shared" si="1"/>
        <v>60.985</v>
      </c>
    </row>
    <row r="17" spans="1:6" ht="13.5" customHeight="1">
      <c r="A17" s="17"/>
      <c r="B17" s="18"/>
      <c r="C17" s="19"/>
      <c r="D17" s="19"/>
      <c r="E17" s="18"/>
      <c r="F17" s="32"/>
    </row>
    <row r="18" ht="27" customHeight="1"/>
    <row r="19" ht="27" customHeight="1"/>
    <row r="20" ht="27" customHeight="1"/>
    <row r="21" ht="27" customHeight="1"/>
  </sheetData>
  <sheetProtection sheet="1" objects="1" scenarios="1" selectLockedCells="1"/>
  <mergeCells count="3">
    <mergeCell ref="B2:F2"/>
    <mergeCell ref="B1:F1"/>
    <mergeCell ref="B3:F3"/>
  </mergeCells>
  <conditionalFormatting sqref="E11 C11 C13 E13 E15 C15 F11:F16 E6:F10">
    <cfRule type="cellIs" priority="5" dxfId="0" operator="equal">
      <formula>0</formula>
    </cfRule>
  </conditionalFormatting>
  <printOptions horizontalCentered="1"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Thunderhorse Aviation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Weight and Balance Calculator</dc:title>
  <dc:subject>Archer N6775F</dc:subject>
  <dc:creator>PFC</dc:creator>
  <cp:keywords/>
  <dc:description>Not for flight planning purposes.  Do the calculations by hand and use this spreadsheet as a secondary check.</dc:description>
  <cp:lastModifiedBy>yo-a</cp:lastModifiedBy>
  <cp:lastPrinted>2012-10-03T21:20:23Z</cp:lastPrinted>
  <dcterms:created xsi:type="dcterms:W3CDTF">2003-01-17T00:04:06Z</dcterms:created>
  <dcterms:modified xsi:type="dcterms:W3CDTF">2012-12-24T01:08:40Z</dcterms:modified>
  <cp:category>Calculators</cp:category>
  <cp:version/>
  <cp:contentType/>
  <cp:contentStatus/>
</cp:coreProperties>
</file>